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gram - EDRF\Administration and Planning\CURRENT EDRF Application\"/>
    </mc:Choice>
  </mc:AlternateContent>
  <xr:revisionPtr revIDLastSave="0" documentId="13_ncr:1_{94D68708-8075-45A2-BE75-2413AA1A2B0B}" xr6:coauthVersionLast="47" xr6:coauthVersionMax="47" xr10:uidLastSave="{00000000-0000-0000-0000-000000000000}"/>
  <workbookProtection workbookAlgorithmName="SHA-512" workbookHashValue="Cp3t0aIux54D6gFrGsE8v1ahmcVZY4bvXIed3SbVCm4Khc0C2vPFT8soz/gk8Q7l5NgwD2JAS5T2R1s7sK85QQ==" workbookSaltValue="5aiLllaLJ2K42czdT6YfDA==" workbookSpinCount="100000" lockStructure="1"/>
  <bookViews>
    <workbookView xWindow="-120" yWindow="-120" windowWidth="29040" windowHeight="15720" firstSheet="1" activeTab="1" xr2:uid="{6DA71F3B-092F-4FD3-8E19-0412E37BF75A}"/>
  </bookViews>
  <sheets>
    <sheet name="up to April 30 2025" sheetId="1" state="hidden" r:id="rId1"/>
    <sheet name="Grant Budget Calcul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7" i="2" s="1"/>
  <c r="E14" i="2"/>
  <c r="F14" i="2" s="1"/>
  <c r="F15" i="2" s="1"/>
  <c r="E20" i="2"/>
  <c r="D20" i="2"/>
  <c r="F19" i="2"/>
  <c r="F18" i="2"/>
  <c r="F20" i="2" s="1"/>
  <c r="D15" i="2"/>
  <c r="F12" i="2"/>
  <c r="E12" i="2"/>
  <c r="D12" i="2"/>
  <c r="F11" i="2"/>
  <c r="F10" i="2"/>
  <c r="F9" i="2"/>
  <c r="D5" i="2"/>
  <c r="D7" i="2" s="1"/>
  <c r="F4" i="2"/>
  <c r="F5" i="2" s="1"/>
  <c r="E14" i="1"/>
  <c r="E15" i="1" s="1"/>
  <c r="F20" i="1"/>
  <c r="E20" i="1"/>
  <c r="E12" i="1"/>
  <c r="F19" i="1"/>
  <c r="F18" i="1"/>
  <c r="F11" i="1"/>
  <c r="F10" i="1"/>
  <c r="F9" i="1"/>
  <c r="D12" i="1"/>
  <c r="D15" i="1"/>
  <c r="E5" i="1"/>
  <c r="D5" i="1"/>
  <c r="D7" i="1" s="1"/>
  <c r="E6" i="2" l="1"/>
  <c r="E8" i="2" s="1"/>
  <c r="D6" i="2"/>
  <c r="D8" i="2" s="1"/>
  <c r="F6" i="2"/>
  <c r="F7" i="2"/>
  <c r="F16" i="2"/>
  <c r="F17" i="2" s="1"/>
  <c r="D16" i="2"/>
  <c r="D17" i="2" s="1"/>
  <c r="E15" i="2"/>
  <c r="F14" i="1"/>
  <c r="F15" i="1" s="1"/>
  <c r="F16" i="1" s="1"/>
  <c r="F17" i="1" s="1"/>
  <c r="F12" i="1"/>
  <c r="D6" i="1"/>
  <c r="E16" i="1"/>
  <c r="E17" i="1" s="1"/>
  <c r="D16" i="1"/>
  <c r="D20" i="1"/>
  <c r="E7" i="1"/>
  <c r="F8" i="2" l="1"/>
  <c r="F21" i="2" s="1"/>
  <c r="D21" i="2"/>
  <c r="E16" i="2"/>
  <c r="E17" i="2" s="1"/>
  <c r="E21" i="2" s="1"/>
  <c r="D8" i="1"/>
  <c r="D17" i="1"/>
  <c r="E6" i="1"/>
  <c r="E8" i="1" s="1"/>
  <c r="E21" i="1" s="1"/>
  <c r="E22" i="2" l="1"/>
  <c r="F22" i="2"/>
  <c r="D21" i="1"/>
  <c r="E22" i="1" l="1"/>
  <c r="F4" i="1"/>
  <c r="F5" i="1" s="1"/>
  <c r="F7" i="1" s="1"/>
  <c r="F6" i="1" l="1"/>
  <c r="F8" i="1" s="1"/>
  <c r="F21" i="1" s="1"/>
  <c r="F22" i="1" s="1"/>
</calcChain>
</file>

<file path=xl/sharedStrings.xml><?xml version="1.0" encoding="utf-8"?>
<sst xmlns="http://schemas.openxmlformats.org/spreadsheetml/2006/main" count="104" uniqueCount="32">
  <si>
    <t xml:space="preserve">Legal Fees </t>
  </si>
  <si>
    <t>$</t>
  </si>
  <si>
    <t>GST @ 5%</t>
  </si>
  <si>
    <t>PST @ 7%</t>
  </si>
  <si>
    <t>Subtotal Legal Fees</t>
  </si>
  <si>
    <t>Legal Disbursements</t>
  </si>
  <si>
    <t>Other</t>
  </si>
  <si>
    <t>Subtotal Legal Disbursements</t>
  </si>
  <si>
    <t>Expert Fees</t>
  </si>
  <si>
    <t>Subtotal Expert Fees</t>
  </si>
  <si>
    <t>Expert Disbursements</t>
  </si>
  <si>
    <t>Subtotal Expert Disbursements</t>
  </si>
  <si>
    <t>Hourly Rate</t>
  </si>
  <si>
    <t>Legal hours</t>
  </si>
  <si>
    <t xml:space="preserve">hrs </t>
  </si>
  <si>
    <t>Expert hours</t>
  </si>
  <si>
    <t>Total Project</t>
  </si>
  <si>
    <t>EDRF Grant Amount</t>
  </si>
  <si>
    <t>TOTAL</t>
  </si>
  <si>
    <t>Client Contribution</t>
  </si>
  <si>
    <t>Budget</t>
  </si>
  <si>
    <t>%</t>
  </si>
  <si>
    <t>Contribution</t>
  </si>
  <si>
    <t>Travel &amp; Accommodation incl. tax</t>
  </si>
  <si>
    <t>Copying, Postage and Courier incl. tax</t>
  </si>
  <si>
    <t>Travel and accommodation incl. tax</t>
  </si>
  <si>
    <t>Court Fees incl. tax</t>
  </si>
  <si>
    <t>Grant limits:</t>
  </si>
  <si>
    <r>
      <t xml:space="preserve">Stage 2 Grant </t>
    </r>
    <r>
      <rPr>
        <sz val="11"/>
        <color theme="1"/>
        <rFont val="Calibri"/>
        <family val="2"/>
      </rPr>
      <t xml:space="preserve">up to </t>
    </r>
    <r>
      <rPr>
        <b/>
        <sz val="11"/>
        <color theme="1"/>
        <rFont val="Calibri"/>
        <family val="2"/>
      </rPr>
      <t>$17,500.00</t>
    </r>
  </si>
  <si>
    <r>
      <t xml:space="preserve"> Stage 1 Grant</t>
    </r>
    <r>
      <rPr>
        <sz val="11"/>
        <color theme="1"/>
        <rFont val="Calibri"/>
        <family val="2"/>
      </rPr>
      <t xml:space="preserve"> up to </t>
    </r>
    <r>
      <rPr>
        <b/>
        <sz val="11"/>
        <color theme="1"/>
        <rFont val="Calibri"/>
        <family val="2"/>
      </rPr>
      <t>$3,600.00</t>
    </r>
  </si>
  <si>
    <t>Applicants: Please input the hours and rate as quoted by your lawyers and experts into the highlighted fields. You can copy and paste this table into your application.</t>
  </si>
  <si>
    <t>Legal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</si>
</sst>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;[White]0.00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43" fontId="6" fillId="5" borderId="11" xfId="0" applyNumberFormat="1" applyFont="1" applyFill="1" applyBorder="1" applyAlignment="1" applyProtection="1">
      <alignment vertical="center"/>
      <protection locked="0"/>
    </xf>
    <xf numFmtId="0" fontId="6" fillId="5" borderId="7" xfId="0" applyFont="1" applyFill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4" borderId="11" xfId="0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43" fontId="0" fillId="4" borderId="11" xfId="0" applyNumberFormat="1" applyFill="1" applyBorder="1" applyProtection="1"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3" fontId="0" fillId="0" borderId="0" xfId="0" applyNumberFormat="1" applyProtection="1">
      <protection locked="0"/>
    </xf>
    <xf numFmtId="0" fontId="1" fillId="5" borderId="11" xfId="0" applyFont="1" applyFill="1" applyBorder="1" applyAlignment="1" applyProtection="1">
      <alignment horizontal="center" vertical="center" wrapText="1"/>
      <protection locked="0"/>
    </xf>
    <xf numFmtId="43" fontId="3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43" fontId="3" fillId="0" borderId="13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3" fontId="3" fillId="0" borderId="0" xfId="0" applyNumberFormat="1" applyFont="1" applyAlignment="1" applyProtection="1">
      <alignment horizontal="right" vertical="center" wrapText="1"/>
      <protection locked="0"/>
    </xf>
    <xf numFmtId="43" fontId="5" fillId="0" borderId="0" xfId="0" applyNumberFormat="1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43" fontId="1" fillId="5" borderId="11" xfId="0" applyNumberFormat="1" applyFont="1" applyFill="1" applyBorder="1" applyAlignment="1">
      <alignment horizontal="right" vertical="center" wrapText="1"/>
    </xf>
    <xf numFmtId="43" fontId="0" fillId="0" borderId="11" xfId="0" applyNumberFormat="1" applyBorder="1"/>
    <xf numFmtId="43" fontId="0" fillId="0" borderId="14" xfId="0" applyNumberFormat="1" applyBorder="1"/>
    <xf numFmtId="43" fontId="6" fillId="5" borderId="14" xfId="0" applyNumberFormat="1" applyFont="1" applyFill="1" applyBorder="1"/>
    <xf numFmtId="43" fontId="6" fillId="5" borderId="11" xfId="0" applyNumberFormat="1" applyFont="1" applyFill="1" applyBorder="1"/>
    <xf numFmtId="43" fontId="1" fillId="5" borderId="4" xfId="0" applyNumberFormat="1" applyFont="1" applyFill="1" applyBorder="1" applyAlignment="1">
      <alignment horizontal="right" vertical="center" wrapText="1"/>
    </xf>
    <xf numFmtId="10" fontId="3" fillId="0" borderId="5" xfId="0" applyNumberFormat="1" applyFont="1" applyBorder="1" applyAlignment="1">
      <alignment horizontal="right" vertical="center" wrapText="1"/>
    </xf>
    <xf numFmtId="10" fontId="0" fillId="0" borderId="13" xfId="0" applyNumberFormat="1" applyBorder="1"/>
    <xf numFmtId="43" fontId="0" fillId="0" borderId="0" xfId="0" applyNumberFormat="1"/>
    <xf numFmtId="43" fontId="1" fillId="5" borderId="1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164" fontId="0" fillId="0" borderId="14" xfId="0" applyNumberFormat="1" applyBorder="1"/>
    <xf numFmtId="43" fontId="0" fillId="0" borderId="11" xfId="0" applyNumberFormat="1" applyBorder="1" applyAlignment="1">
      <alignment horizontal="right"/>
    </xf>
    <xf numFmtId="43" fontId="3" fillId="0" borderId="11" xfId="0" applyNumberFormat="1" applyFont="1" applyBorder="1" applyAlignment="1">
      <alignment horizontal="right" vertical="center" wrapText="1"/>
    </xf>
    <xf numFmtId="43" fontId="3" fillId="4" borderId="11" xfId="0" applyNumberFormat="1" applyFont="1" applyFill="1" applyBorder="1" applyAlignment="1" applyProtection="1">
      <alignment vertical="center" wrapText="1"/>
      <protection locked="0"/>
    </xf>
    <xf numFmtId="43" fontId="0" fillId="4" borderId="11" xfId="0" applyNumberForma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right" vertical="center" wrapText="1"/>
      <protection locked="0"/>
    </xf>
    <xf numFmtId="0" fontId="2" fillId="0" borderId="13" xfId="0" applyFont="1" applyBorder="1" applyAlignment="1" applyProtection="1">
      <alignment horizontal="right"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4" fillId="5" borderId="11" xfId="0" applyFont="1" applyFill="1" applyBorder="1" applyAlignment="1" applyProtection="1">
      <alignment horizontal="right" vertical="center" wrapText="1"/>
      <protection locked="0"/>
    </xf>
    <xf numFmtId="0" fontId="1" fillId="5" borderId="10" xfId="0" applyFont="1" applyFill="1" applyBorder="1" applyAlignment="1" applyProtection="1">
      <alignment horizontal="right" vertical="center" wrapText="1"/>
      <protection locked="0"/>
    </xf>
    <xf numFmtId="0" fontId="1" fillId="5" borderId="11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justify" vertical="center" wrapText="1"/>
      <protection locked="0"/>
    </xf>
    <xf numFmtId="43" fontId="1" fillId="3" borderId="16" xfId="0" applyNumberFormat="1" applyFont="1" applyFill="1" applyBorder="1" applyAlignment="1">
      <alignment horizontal="center" vertical="center" wrapText="1"/>
    </xf>
    <xf numFmtId="43" fontId="1" fillId="3" borderId="17" xfId="0" applyNumberFormat="1" applyFont="1" applyFill="1" applyBorder="1" applyAlignment="1">
      <alignment horizontal="center" vertical="center" wrapText="1"/>
    </xf>
    <xf numFmtId="43" fontId="0" fillId="0" borderId="16" xfId="0" applyNumberFormat="1" applyBorder="1" applyAlignment="1">
      <alignment horizontal="center"/>
    </xf>
    <xf numFmtId="43" fontId="0" fillId="0" borderId="17" xfId="0" applyNumberFormat="1" applyBorder="1" applyAlignment="1">
      <alignment horizont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numFmt numFmtId="165" formatCode=";;;"/>
    </dxf>
    <dxf>
      <numFmt numFmtId="165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94346-E48E-4CE6-93D6-93658265F619}">
  <dimension ref="A1:F27"/>
  <sheetViews>
    <sheetView workbookViewId="0">
      <selection activeCell="E5" sqref="E5:E8"/>
    </sheetView>
  </sheetViews>
  <sheetFormatPr defaultColWidth="9.140625" defaultRowHeight="15" customHeight="1" x14ac:dyDescent="0.25"/>
  <cols>
    <col min="1" max="1" width="21.140625" style="1" customWidth="1"/>
    <col min="2" max="2" width="35.140625" style="1" customWidth="1"/>
    <col min="3" max="3" width="9.140625" style="23"/>
    <col min="4" max="4" width="16.28515625" style="22" customWidth="1"/>
    <col min="5" max="5" width="19.28515625" style="11" customWidth="1"/>
    <col min="6" max="6" width="18.5703125" style="1" customWidth="1"/>
    <col min="7" max="7" width="11.85546875" style="1" customWidth="1"/>
    <col min="8" max="11" width="9.140625" style="1" customWidth="1"/>
    <col min="12" max="12" width="9.140625" style="1"/>
    <col min="13" max="13" width="17.140625" style="1" customWidth="1"/>
    <col min="14" max="16384" width="9.140625" style="1"/>
  </cols>
  <sheetData>
    <row r="1" spans="1:6" ht="21.75" customHeight="1" thickTop="1" thickBot="1" x14ac:dyDescent="0.3">
      <c r="A1" s="57" t="s">
        <v>20</v>
      </c>
      <c r="B1" s="58"/>
      <c r="C1" s="58"/>
      <c r="D1" s="58"/>
      <c r="E1" s="58"/>
      <c r="F1" s="59"/>
    </row>
    <row r="2" spans="1:6" ht="21.75" customHeight="1" thickBot="1" x14ac:dyDescent="0.3">
      <c r="A2" s="60"/>
      <c r="B2" s="61"/>
      <c r="C2" s="62"/>
      <c r="D2" s="2" t="s">
        <v>16</v>
      </c>
      <c r="E2" s="3" t="s">
        <v>17</v>
      </c>
      <c r="F2" s="4" t="s">
        <v>19</v>
      </c>
    </row>
    <row r="3" spans="1:6" ht="15" customHeight="1" thickBot="1" x14ac:dyDescent="0.3">
      <c r="A3" s="52" t="s">
        <v>0</v>
      </c>
      <c r="B3" s="5" t="s">
        <v>13</v>
      </c>
      <c r="C3" s="6" t="s">
        <v>14</v>
      </c>
      <c r="D3" s="7">
        <v>20</v>
      </c>
      <c r="E3" s="55"/>
      <c r="F3" s="56"/>
    </row>
    <row r="4" spans="1:6" ht="15" customHeight="1" thickBot="1" x14ac:dyDescent="0.3">
      <c r="A4" s="52"/>
      <c r="B4" s="5" t="s">
        <v>12</v>
      </c>
      <c r="C4" s="8" t="s">
        <v>1</v>
      </c>
      <c r="D4" s="9">
        <v>116</v>
      </c>
      <c r="E4" s="36">
        <v>116</v>
      </c>
      <c r="F4" s="35">
        <f>D4-E4</f>
        <v>0</v>
      </c>
    </row>
    <row r="5" spans="1:6" ht="15" customHeight="1" thickBot="1" x14ac:dyDescent="0.3">
      <c r="A5" s="52"/>
      <c r="B5" s="10" t="s">
        <v>31</v>
      </c>
      <c r="C5" s="8" t="s">
        <v>1</v>
      </c>
      <c r="D5" s="32">
        <f>D4*D3</f>
        <v>2320</v>
      </c>
      <c r="E5" s="25">
        <f>D3*116</f>
        <v>2320</v>
      </c>
      <c r="F5" s="26">
        <f>D3*F4</f>
        <v>0</v>
      </c>
    </row>
    <row r="6" spans="1:6" ht="15" customHeight="1" thickBot="1" x14ac:dyDescent="0.3">
      <c r="A6" s="52"/>
      <c r="B6" s="10" t="s">
        <v>2</v>
      </c>
      <c r="C6" s="8" t="s">
        <v>1</v>
      </c>
      <c r="D6" s="25">
        <f>SUM(D5*0.05)</f>
        <v>116</v>
      </c>
      <c r="E6" s="25">
        <f>SUM(E5*0.05)</f>
        <v>116</v>
      </c>
      <c r="F6" s="26">
        <f>SUM(F5*0.05)</f>
        <v>0</v>
      </c>
    </row>
    <row r="7" spans="1:6" ht="15" customHeight="1" thickBot="1" x14ac:dyDescent="0.3">
      <c r="A7" s="52"/>
      <c r="B7" s="10" t="s">
        <v>3</v>
      </c>
      <c r="C7" s="8" t="s">
        <v>1</v>
      </c>
      <c r="D7" s="25">
        <f>SUM(D5*0.07)</f>
        <v>162.4</v>
      </c>
      <c r="E7" s="25">
        <f>SUM(E5*0.07)</f>
        <v>162.4</v>
      </c>
      <c r="F7" s="26">
        <f>SUM(F5*0.07)</f>
        <v>0</v>
      </c>
    </row>
    <row r="8" spans="1:6" ht="15" customHeight="1" thickBot="1" x14ac:dyDescent="0.3">
      <c r="A8" s="45" t="s">
        <v>4</v>
      </c>
      <c r="B8" s="46"/>
      <c r="C8" s="12" t="s">
        <v>1</v>
      </c>
      <c r="D8" s="24">
        <f>SUM(D5:D7)</f>
        <v>2598.4</v>
      </c>
      <c r="E8" s="28">
        <f>SUM(E5:E7)</f>
        <v>2598.4</v>
      </c>
      <c r="F8" s="27">
        <f>SUM(F5:F7)</f>
        <v>0</v>
      </c>
    </row>
    <row r="9" spans="1:6" ht="15" customHeight="1" thickBot="1" x14ac:dyDescent="0.3">
      <c r="A9" s="42" t="s">
        <v>5</v>
      </c>
      <c r="B9" s="5" t="s">
        <v>26</v>
      </c>
      <c r="C9" s="8" t="s">
        <v>1</v>
      </c>
      <c r="D9" s="13"/>
      <c r="E9" s="9"/>
      <c r="F9" s="26">
        <f>D9-E9</f>
        <v>0</v>
      </c>
    </row>
    <row r="10" spans="1:6" ht="15" customHeight="1" thickBot="1" x14ac:dyDescent="0.3">
      <c r="A10" s="42"/>
      <c r="B10" s="5" t="s">
        <v>25</v>
      </c>
      <c r="C10" s="8" t="s">
        <v>1</v>
      </c>
      <c r="D10" s="13"/>
      <c r="E10" s="9"/>
      <c r="F10" s="26">
        <f>D10-E10</f>
        <v>0</v>
      </c>
    </row>
    <row r="11" spans="1:6" ht="15" customHeight="1" thickBot="1" x14ac:dyDescent="0.3">
      <c r="A11" s="42"/>
      <c r="B11" s="5" t="s">
        <v>6</v>
      </c>
      <c r="C11" s="8" t="s">
        <v>1</v>
      </c>
      <c r="D11" s="13"/>
      <c r="E11" s="9"/>
      <c r="F11" s="26">
        <f>D11-E11</f>
        <v>0</v>
      </c>
    </row>
    <row r="12" spans="1:6" ht="15" customHeight="1" thickBot="1" x14ac:dyDescent="0.3">
      <c r="A12" s="45" t="s">
        <v>7</v>
      </c>
      <c r="B12" s="46"/>
      <c r="C12" s="12" t="s">
        <v>1</v>
      </c>
      <c r="D12" s="24">
        <f>SUM(D9:D11)</f>
        <v>0</v>
      </c>
      <c r="E12" s="24">
        <f>SUM(E9:E11)</f>
        <v>0</v>
      </c>
      <c r="F12" s="33">
        <f>SUM(F9:F11)</f>
        <v>0</v>
      </c>
    </row>
    <row r="13" spans="1:6" ht="15" customHeight="1" thickBot="1" x14ac:dyDescent="0.3">
      <c r="A13" s="42" t="s">
        <v>8</v>
      </c>
      <c r="B13" s="5" t="s">
        <v>15</v>
      </c>
      <c r="C13" s="8" t="s">
        <v>14</v>
      </c>
      <c r="D13" s="38"/>
      <c r="E13" s="53"/>
      <c r="F13" s="54"/>
    </row>
    <row r="14" spans="1:6" ht="15" customHeight="1" thickBot="1" x14ac:dyDescent="0.3">
      <c r="A14" s="42"/>
      <c r="B14" s="5" t="s">
        <v>12</v>
      </c>
      <c r="C14" s="6" t="s">
        <v>1</v>
      </c>
      <c r="D14" s="39"/>
      <c r="E14" s="36">
        <f>IF(D14&gt;115, "116.00", D14)</f>
        <v>0</v>
      </c>
      <c r="F14" s="26">
        <f>D14-E14</f>
        <v>0</v>
      </c>
    </row>
    <row r="15" spans="1:6" ht="15" customHeight="1" thickBot="1" x14ac:dyDescent="0.3">
      <c r="A15" s="42"/>
      <c r="B15" s="10" t="s">
        <v>8</v>
      </c>
      <c r="C15" s="8" t="s">
        <v>1</v>
      </c>
      <c r="D15" s="37">
        <f>D13*D14</f>
        <v>0</v>
      </c>
      <c r="E15" s="25">
        <f>D13*E14</f>
        <v>0</v>
      </c>
      <c r="F15" s="26">
        <f>F14*D13</f>
        <v>0</v>
      </c>
    </row>
    <row r="16" spans="1:6" ht="15" customHeight="1" thickBot="1" x14ac:dyDescent="0.3">
      <c r="A16" s="42"/>
      <c r="B16" s="10" t="s">
        <v>2</v>
      </c>
      <c r="C16" s="8" t="s">
        <v>1</v>
      </c>
      <c r="D16" s="37">
        <f>D15*0.05</f>
        <v>0</v>
      </c>
      <c r="E16" s="37">
        <f>E15*0.05</f>
        <v>0</v>
      </c>
      <c r="F16" s="26">
        <f>F15*0.05</f>
        <v>0</v>
      </c>
    </row>
    <row r="17" spans="1:6" s="15" customFormat="1" ht="15" customHeight="1" thickBot="1" x14ac:dyDescent="0.3">
      <c r="A17" s="45" t="s">
        <v>9</v>
      </c>
      <c r="B17" s="46"/>
      <c r="C17" s="14" t="s">
        <v>1</v>
      </c>
      <c r="D17" s="24">
        <f>SUM(D15:D16)</f>
        <v>0</v>
      </c>
      <c r="E17" s="24">
        <f>SUM(E15:E16)</f>
        <v>0</v>
      </c>
      <c r="F17" s="27">
        <f>SUM(F15:F16)</f>
        <v>0</v>
      </c>
    </row>
    <row r="18" spans="1:6" ht="15" customHeight="1" thickBot="1" x14ac:dyDescent="0.3">
      <c r="A18" s="51" t="s">
        <v>10</v>
      </c>
      <c r="B18" s="10" t="s">
        <v>24</v>
      </c>
      <c r="C18" s="8" t="s">
        <v>1</v>
      </c>
      <c r="D18" s="13"/>
      <c r="E18" s="9"/>
      <c r="F18" s="26">
        <f>D18-E18</f>
        <v>0</v>
      </c>
    </row>
    <row r="19" spans="1:6" ht="15" customHeight="1" thickBot="1" x14ac:dyDescent="0.3">
      <c r="A19" s="51"/>
      <c r="B19" s="10" t="s">
        <v>23</v>
      </c>
      <c r="C19" s="8" t="s">
        <v>1</v>
      </c>
      <c r="D19" s="13"/>
      <c r="E19" s="9"/>
      <c r="F19" s="26">
        <f>D19-E19</f>
        <v>0</v>
      </c>
    </row>
    <row r="20" spans="1:6" ht="15" customHeight="1" thickBot="1" x14ac:dyDescent="0.3">
      <c r="A20" s="45" t="s">
        <v>11</v>
      </c>
      <c r="B20" s="46"/>
      <c r="C20" s="8" t="s">
        <v>1</v>
      </c>
      <c r="D20" s="24">
        <f>SUM(D18:D19)</f>
        <v>0</v>
      </c>
      <c r="E20" s="24">
        <f>SUM(E18:E19)</f>
        <v>0</v>
      </c>
      <c r="F20" s="33">
        <f>SUM(F18:F19)</f>
        <v>0</v>
      </c>
    </row>
    <row r="21" spans="1:6" ht="23.25" customHeight="1" thickBot="1" x14ac:dyDescent="0.3">
      <c r="A21" s="47" t="s">
        <v>18</v>
      </c>
      <c r="B21" s="48"/>
      <c r="C21" s="16" t="s">
        <v>1</v>
      </c>
      <c r="D21" s="24">
        <f>SUM(D8+D12+D17+D20)</f>
        <v>2598.4</v>
      </c>
      <c r="E21" s="24">
        <f>SUM(E8+E12+E17+E20)</f>
        <v>2598.4</v>
      </c>
      <c r="F21" s="29">
        <f>SUM(F8+F12+F17+F20)</f>
        <v>0</v>
      </c>
    </row>
    <row r="22" spans="1:6" ht="15" customHeight="1" thickBot="1" x14ac:dyDescent="0.3">
      <c r="A22" s="43" t="s">
        <v>22</v>
      </c>
      <c r="B22" s="44"/>
      <c r="C22" s="17" t="s">
        <v>21</v>
      </c>
      <c r="D22" s="18"/>
      <c r="E22" s="31">
        <f>E21/D21</f>
        <v>1</v>
      </c>
      <c r="F22" s="30">
        <f>F21/D21</f>
        <v>0</v>
      </c>
    </row>
    <row r="23" spans="1:6" ht="15" customHeight="1" thickTop="1" x14ac:dyDescent="0.25">
      <c r="A23" s="49"/>
      <c r="B23" s="49"/>
      <c r="C23" s="19"/>
      <c r="D23" s="20"/>
    </row>
    <row r="24" spans="1:6" ht="15" customHeight="1" x14ac:dyDescent="0.25">
      <c r="A24" s="49" t="s">
        <v>27</v>
      </c>
      <c r="B24" s="49"/>
      <c r="C24" s="34" t="s">
        <v>29</v>
      </c>
      <c r="D24" s="20"/>
    </row>
    <row r="25" spans="1:6" ht="14.25" customHeight="1" x14ac:dyDescent="0.25">
      <c r="A25" s="50"/>
      <c r="B25" s="50"/>
      <c r="C25" s="34" t="s">
        <v>28</v>
      </c>
      <c r="D25" s="21"/>
    </row>
    <row r="26" spans="1:6" ht="13.5" customHeight="1" x14ac:dyDescent="0.25">
      <c r="A26" s="41"/>
      <c r="B26" s="41"/>
      <c r="C26" s="19"/>
    </row>
    <row r="27" spans="1:6" ht="33" customHeight="1" x14ac:dyDescent="0.25">
      <c r="A27" s="40" t="s">
        <v>30</v>
      </c>
      <c r="B27" s="40"/>
      <c r="C27" s="40"/>
      <c r="D27" s="40"/>
      <c r="E27" s="40"/>
      <c r="F27" s="40"/>
    </row>
  </sheetData>
  <sheetProtection algorithmName="SHA-512" hashValue="UIZV/APeZXyNd//Moq7t3oibVRXH1k6/hdS3OcQio92oVBhZ6ixExsQUnLEgRe6p2eO0xiR7fzWYLzDPzPGRfg==" saltValue="4IvCj5cMkvY0U+uO53RBZw==" spinCount="100000" sheet="1" objects="1" scenarios="1"/>
  <mergeCells count="19">
    <mergeCell ref="A3:A7"/>
    <mergeCell ref="A8:B8"/>
    <mergeCell ref="E13:F13"/>
    <mergeCell ref="E3:F3"/>
    <mergeCell ref="A1:F1"/>
    <mergeCell ref="A2:C2"/>
    <mergeCell ref="A27:F27"/>
    <mergeCell ref="A26:B26"/>
    <mergeCell ref="A9:A11"/>
    <mergeCell ref="A22:B22"/>
    <mergeCell ref="A17:B17"/>
    <mergeCell ref="A12:B12"/>
    <mergeCell ref="A21:B21"/>
    <mergeCell ref="A20:B20"/>
    <mergeCell ref="A23:B23"/>
    <mergeCell ref="A24:B24"/>
    <mergeCell ref="A25:B25"/>
    <mergeCell ref="A18:A19"/>
    <mergeCell ref="A13:A16"/>
  </mergeCells>
  <conditionalFormatting sqref="K18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6AC0-4D28-4F34-A8C8-E810AE0B7C05}">
  <dimension ref="A1:F27"/>
  <sheetViews>
    <sheetView tabSelected="1" workbookViewId="0">
      <selection activeCell="L20" sqref="L20"/>
    </sheetView>
  </sheetViews>
  <sheetFormatPr defaultColWidth="9.140625" defaultRowHeight="15" customHeight="1" x14ac:dyDescent="0.25"/>
  <cols>
    <col min="1" max="1" width="21.140625" style="1" customWidth="1"/>
    <col min="2" max="2" width="35.140625" style="1" customWidth="1"/>
    <col min="3" max="3" width="9.140625" style="23"/>
    <col min="4" max="4" width="16.28515625" style="22" customWidth="1"/>
    <col min="5" max="5" width="19.28515625" style="11" customWidth="1"/>
    <col min="6" max="6" width="18.5703125" style="1" customWidth="1"/>
    <col min="7" max="7" width="11.85546875" style="1" customWidth="1"/>
    <col min="8" max="11" width="9.140625" style="1" customWidth="1"/>
    <col min="12" max="12" width="9.140625" style="1"/>
    <col min="13" max="13" width="17.140625" style="1" customWidth="1"/>
    <col min="14" max="16384" width="9.140625" style="1"/>
  </cols>
  <sheetData>
    <row r="1" spans="1:6" ht="21.75" customHeight="1" thickTop="1" thickBot="1" x14ac:dyDescent="0.3">
      <c r="A1" s="57" t="s">
        <v>20</v>
      </c>
      <c r="B1" s="58"/>
      <c r="C1" s="58"/>
      <c r="D1" s="58"/>
      <c r="E1" s="58"/>
      <c r="F1" s="59"/>
    </row>
    <row r="2" spans="1:6" ht="21.75" customHeight="1" thickBot="1" x14ac:dyDescent="0.3">
      <c r="A2" s="60"/>
      <c r="B2" s="61"/>
      <c r="C2" s="62"/>
      <c r="D2" s="2" t="s">
        <v>16</v>
      </c>
      <c r="E2" s="3" t="s">
        <v>17</v>
      </c>
      <c r="F2" s="4" t="s">
        <v>19</v>
      </c>
    </row>
    <row r="3" spans="1:6" ht="15" customHeight="1" thickBot="1" x14ac:dyDescent="0.3">
      <c r="A3" s="52" t="s">
        <v>0</v>
      </c>
      <c r="B3" s="5" t="s">
        <v>13</v>
      </c>
      <c r="C3" s="6" t="s">
        <v>14</v>
      </c>
      <c r="D3" s="7"/>
      <c r="E3" s="55"/>
      <c r="F3" s="56"/>
    </row>
    <row r="4" spans="1:6" ht="15" customHeight="1" thickBot="1" x14ac:dyDescent="0.3">
      <c r="A4" s="52"/>
      <c r="B4" s="5" t="s">
        <v>12</v>
      </c>
      <c r="C4" s="8" t="s">
        <v>1</v>
      </c>
      <c r="D4" s="9"/>
      <c r="E4" s="36">
        <v>135.46</v>
      </c>
      <c r="F4" s="35">
        <f>D4-E4</f>
        <v>-135.46</v>
      </c>
    </row>
    <row r="5" spans="1:6" ht="15" customHeight="1" thickBot="1" x14ac:dyDescent="0.3">
      <c r="A5" s="52"/>
      <c r="B5" s="10" t="s">
        <v>31</v>
      </c>
      <c r="C5" s="8" t="s">
        <v>1</v>
      </c>
      <c r="D5" s="32">
        <f>D4*D3</f>
        <v>0</v>
      </c>
      <c r="E5" s="25">
        <f>D3*135.46</f>
        <v>0</v>
      </c>
      <c r="F5" s="26">
        <f>D3*F4</f>
        <v>0</v>
      </c>
    </row>
    <row r="6" spans="1:6" ht="15" customHeight="1" thickBot="1" x14ac:dyDescent="0.3">
      <c r="A6" s="52"/>
      <c r="B6" s="10" t="s">
        <v>2</v>
      </c>
      <c r="C6" s="8" t="s">
        <v>1</v>
      </c>
      <c r="D6" s="25">
        <f>SUM(D5*0.05)</f>
        <v>0</v>
      </c>
      <c r="E6" s="25">
        <f>SUM(E5*0.05)</f>
        <v>0</v>
      </c>
      <c r="F6" s="26">
        <f>SUM(F5*0.05)</f>
        <v>0</v>
      </c>
    </row>
    <row r="7" spans="1:6" ht="15" customHeight="1" thickBot="1" x14ac:dyDescent="0.3">
      <c r="A7" s="52"/>
      <c r="B7" s="10" t="s">
        <v>3</v>
      </c>
      <c r="C7" s="8" t="s">
        <v>1</v>
      </c>
      <c r="D7" s="25">
        <f>SUM(D5*0.07)</f>
        <v>0</v>
      </c>
      <c r="E7" s="25">
        <f>SUM(E5*0.07)</f>
        <v>0</v>
      </c>
      <c r="F7" s="26">
        <f>SUM(F5*0.07)</f>
        <v>0</v>
      </c>
    </row>
    <row r="8" spans="1:6" ht="15" customHeight="1" thickBot="1" x14ac:dyDescent="0.3">
      <c r="A8" s="45" t="s">
        <v>4</v>
      </c>
      <c r="B8" s="46"/>
      <c r="C8" s="12" t="s">
        <v>1</v>
      </c>
      <c r="D8" s="24">
        <f>SUM(D5:D7)</f>
        <v>0</v>
      </c>
      <c r="E8" s="28">
        <f>SUM(E5:E7)</f>
        <v>0</v>
      </c>
      <c r="F8" s="27">
        <f>SUM(F5:F7)</f>
        <v>0</v>
      </c>
    </row>
    <row r="9" spans="1:6" ht="15" customHeight="1" thickBot="1" x14ac:dyDescent="0.3">
      <c r="A9" s="42" t="s">
        <v>5</v>
      </c>
      <c r="B9" s="5" t="s">
        <v>26</v>
      </c>
      <c r="C9" s="8" t="s">
        <v>1</v>
      </c>
      <c r="D9" s="13"/>
      <c r="E9" s="9"/>
      <c r="F9" s="26">
        <f>D9-E9</f>
        <v>0</v>
      </c>
    </row>
    <row r="10" spans="1:6" ht="15" customHeight="1" thickBot="1" x14ac:dyDescent="0.3">
      <c r="A10" s="42"/>
      <c r="B10" s="5" t="s">
        <v>25</v>
      </c>
      <c r="C10" s="8" t="s">
        <v>1</v>
      </c>
      <c r="D10" s="13"/>
      <c r="E10" s="9"/>
      <c r="F10" s="26">
        <f>D10-E10</f>
        <v>0</v>
      </c>
    </row>
    <row r="11" spans="1:6" ht="15" customHeight="1" thickBot="1" x14ac:dyDescent="0.3">
      <c r="A11" s="42"/>
      <c r="B11" s="5" t="s">
        <v>6</v>
      </c>
      <c r="C11" s="8" t="s">
        <v>1</v>
      </c>
      <c r="D11" s="13"/>
      <c r="E11" s="9"/>
      <c r="F11" s="26">
        <f>D11-E11</f>
        <v>0</v>
      </c>
    </row>
    <row r="12" spans="1:6" ht="15" customHeight="1" thickBot="1" x14ac:dyDescent="0.3">
      <c r="A12" s="45" t="s">
        <v>7</v>
      </c>
      <c r="B12" s="46"/>
      <c r="C12" s="12" t="s">
        <v>1</v>
      </c>
      <c r="D12" s="24">
        <f>SUM(D9:D11)</f>
        <v>0</v>
      </c>
      <c r="E12" s="24">
        <f>SUM(E9:E11)</f>
        <v>0</v>
      </c>
      <c r="F12" s="33">
        <f>SUM(F9:F11)</f>
        <v>0</v>
      </c>
    </row>
    <row r="13" spans="1:6" ht="15" customHeight="1" thickBot="1" x14ac:dyDescent="0.3">
      <c r="A13" s="42" t="s">
        <v>8</v>
      </c>
      <c r="B13" s="5" t="s">
        <v>15</v>
      </c>
      <c r="C13" s="8" t="s">
        <v>14</v>
      </c>
      <c r="D13" s="38"/>
      <c r="E13" s="53"/>
      <c r="F13" s="54"/>
    </row>
    <row r="14" spans="1:6" ht="15" customHeight="1" thickBot="1" x14ac:dyDescent="0.3">
      <c r="A14" s="42"/>
      <c r="B14" s="5" t="s">
        <v>12</v>
      </c>
      <c r="C14" s="6" t="s">
        <v>1</v>
      </c>
      <c r="D14" s="39"/>
      <c r="E14" s="36">
        <f>IF(D14&gt;135.45, "135.46", D14)</f>
        <v>0</v>
      </c>
      <c r="F14" s="26">
        <f>D14-E14</f>
        <v>0</v>
      </c>
    </row>
    <row r="15" spans="1:6" ht="15" customHeight="1" thickBot="1" x14ac:dyDescent="0.3">
      <c r="A15" s="42"/>
      <c r="B15" s="10" t="s">
        <v>8</v>
      </c>
      <c r="C15" s="8" t="s">
        <v>1</v>
      </c>
      <c r="D15" s="37">
        <f>D13*D14</f>
        <v>0</v>
      </c>
      <c r="E15" s="25">
        <f>D13*E14</f>
        <v>0</v>
      </c>
      <c r="F15" s="26">
        <f>F14*D13</f>
        <v>0</v>
      </c>
    </row>
    <row r="16" spans="1:6" ht="15" customHeight="1" thickBot="1" x14ac:dyDescent="0.3">
      <c r="A16" s="42"/>
      <c r="B16" s="10" t="s">
        <v>2</v>
      </c>
      <c r="C16" s="8" t="s">
        <v>1</v>
      </c>
      <c r="D16" s="37">
        <f>D15*0.05</f>
        <v>0</v>
      </c>
      <c r="E16" s="37">
        <f>E15*0.05</f>
        <v>0</v>
      </c>
      <c r="F16" s="26">
        <f>F15*0.05</f>
        <v>0</v>
      </c>
    </row>
    <row r="17" spans="1:6" s="15" customFormat="1" ht="15" customHeight="1" thickBot="1" x14ac:dyDescent="0.3">
      <c r="A17" s="45" t="s">
        <v>9</v>
      </c>
      <c r="B17" s="46"/>
      <c r="C17" s="14" t="s">
        <v>1</v>
      </c>
      <c r="D17" s="24">
        <f>SUM(D15:D16)</f>
        <v>0</v>
      </c>
      <c r="E17" s="24">
        <f>SUM(E15:E16)</f>
        <v>0</v>
      </c>
      <c r="F17" s="27">
        <f>SUM(F15:F16)</f>
        <v>0</v>
      </c>
    </row>
    <row r="18" spans="1:6" ht="15" customHeight="1" thickBot="1" x14ac:dyDescent="0.3">
      <c r="A18" s="51" t="s">
        <v>10</v>
      </c>
      <c r="B18" s="10" t="s">
        <v>24</v>
      </c>
      <c r="C18" s="8" t="s">
        <v>1</v>
      </c>
      <c r="D18" s="13"/>
      <c r="E18" s="9"/>
      <c r="F18" s="26">
        <f>D18-E18</f>
        <v>0</v>
      </c>
    </row>
    <row r="19" spans="1:6" ht="15" customHeight="1" thickBot="1" x14ac:dyDescent="0.3">
      <c r="A19" s="51"/>
      <c r="B19" s="10" t="s">
        <v>23</v>
      </c>
      <c r="C19" s="8" t="s">
        <v>1</v>
      </c>
      <c r="D19" s="13"/>
      <c r="E19" s="9"/>
      <c r="F19" s="26">
        <f>D19-E19</f>
        <v>0</v>
      </c>
    </row>
    <row r="20" spans="1:6" ht="15" customHeight="1" thickBot="1" x14ac:dyDescent="0.3">
      <c r="A20" s="45" t="s">
        <v>11</v>
      </c>
      <c r="B20" s="46"/>
      <c r="C20" s="8" t="s">
        <v>1</v>
      </c>
      <c r="D20" s="24">
        <f>SUM(D18:D19)</f>
        <v>0</v>
      </c>
      <c r="E20" s="24">
        <f>SUM(E18:E19)</f>
        <v>0</v>
      </c>
      <c r="F20" s="33">
        <f>SUM(F18:F19)</f>
        <v>0</v>
      </c>
    </row>
    <row r="21" spans="1:6" ht="23.25" customHeight="1" thickBot="1" x14ac:dyDescent="0.3">
      <c r="A21" s="47" t="s">
        <v>18</v>
      </c>
      <c r="B21" s="48"/>
      <c r="C21" s="16" t="s">
        <v>1</v>
      </c>
      <c r="D21" s="24">
        <f>SUM(D8+D12+D17+D20)</f>
        <v>0</v>
      </c>
      <c r="E21" s="24">
        <f>SUM(E8+E12+E17+E20)</f>
        <v>0</v>
      </c>
      <c r="F21" s="29">
        <f>SUM(F8+F12+F17+F20)</f>
        <v>0</v>
      </c>
    </row>
    <row r="22" spans="1:6" ht="15" customHeight="1" thickBot="1" x14ac:dyDescent="0.3">
      <c r="A22" s="43" t="s">
        <v>22</v>
      </c>
      <c r="B22" s="44"/>
      <c r="C22" s="17" t="s">
        <v>21</v>
      </c>
      <c r="D22" s="18"/>
      <c r="E22" s="31" t="e">
        <f>E21/D21</f>
        <v>#DIV/0!</v>
      </c>
      <c r="F22" s="30" t="e">
        <f>F21/D21</f>
        <v>#DIV/0!</v>
      </c>
    </row>
    <row r="23" spans="1:6" ht="15" customHeight="1" thickTop="1" x14ac:dyDescent="0.25">
      <c r="A23" s="49"/>
      <c r="B23" s="49"/>
      <c r="C23" s="19"/>
      <c r="D23" s="20"/>
    </row>
    <row r="24" spans="1:6" ht="15" customHeight="1" x14ac:dyDescent="0.25">
      <c r="A24" s="49" t="s">
        <v>27</v>
      </c>
      <c r="B24" s="49"/>
      <c r="C24" s="34" t="s">
        <v>29</v>
      </c>
      <c r="D24" s="20"/>
    </row>
    <row r="25" spans="1:6" ht="14.25" customHeight="1" x14ac:dyDescent="0.25">
      <c r="A25" s="50"/>
      <c r="B25" s="50"/>
      <c r="C25" s="34" t="s">
        <v>28</v>
      </c>
      <c r="D25" s="21"/>
    </row>
    <row r="26" spans="1:6" ht="13.5" customHeight="1" x14ac:dyDescent="0.25">
      <c r="A26" s="41"/>
      <c r="B26" s="41"/>
      <c r="C26" s="19"/>
    </row>
    <row r="27" spans="1:6" ht="33" customHeight="1" x14ac:dyDescent="0.25">
      <c r="A27" s="40" t="s">
        <v>30</v>
      </c>
      <c r="B27" s="40"/>
      <c r="C27" s="40"/>
      <c r="D27" s="40"/>
      <c r="E27" s="40"/>
      <c r="F27" s="40"/>
    </row>
  </sheetData>
  <sheetProtection sheet="1" objects="1" scenarios="1"/>
  <mergeCells count="19">
    <mergeCell ref="A20:B20"/>
    <mergeCell ref="A1:F1"/>
    <mergeCell ref="A2:C2"/>
    <mergeCell ref="A3:A7"/>
    <mergeCell ref="E3:F3"/>
    <mergeCell ref="A8:B8"/>
    <mergeCell ref="A9:A11"/>
    <mergeCell ref="A12:B12"/>
    <mergeCell ref="A13:A16"/>
    <mergeCell ref="E13:F13"/>
    <mergeCell ref="A17:B17"/>
    <mergeCell ref="A18:A19"/>
    <mergeCell ref="A27:F27"/>
    <mergeCell ref="A21:B21"/>
    <mergeCell ref="A22:B22"/>
    <mergeCell ref="A23:B23"/>
    <mergeCell ref="A24:B24"/>
    <mergeCell ref="A25:B25"/>
    <mergeCell ref="A26:B26"/>
  </mergeCells>
  <conditionalFormatting sqref="K18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 to April 30 2025</vt:lpstr>
      <vt:lpstr>Grant Budget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Morris</dc:creator>
  <cp:lastModifiedBy>Alida Morris</cp:lastModifiedBy>
  <dcterms:created xsi:type="dcterms:W3CDTF">2023-12-18T19:56:48Z</dcterms:created>
  <dcterms:modified xsi:type="dcterms:W3CDTF">2025-06-06T21:57:55Z</dcterms:modified>
</cp:coreProperties>
</file>